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y.desjean/Downloads/"/>
    </mc:Choice>
  </mc:AlternateContent>
  <xr:revisionPtr revIDLastSave="0" documentId="8_{CE4B456B-9472-2A4E-A98E-25BDC392966E}" xr6:coauthVersionLast="47" xr6:coauthVersionMax="47" xr10:uidLastSave="{00000000-0000-0000-0000-000000000000}"/>
  <bookViews>
    <workbookView xWindow="22500" yWindow="1880" windowWidth="34500" windowHeight="23580" xr2:uid="{74C4AB50-819E-4845-AFCE-66A2DD2127F0}"/>
  </bookViews>
  <sheets>
    <sheet name="FY23-FY24" sheetId="1" r:id="rId1"/>
  </sheets>
  <definedNames>
    <definedName name="ridership" localSheetId="0">#REF!</definedName>
    <definedName name="ridership">#REF!</definedName>
    <definedName name="totpass" localSheetId="0">#REF!</definedName>
    <definedName name="totpas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D49" i="1"/>
  <c r="C49" i="1"/>
  <c r="B49" i="1"/>
  <c r="H46" i="1"/>
  <c r="L44" i="1" l="1"/>
  <c r="I37" i="1"/>
  <c r="K44" i="1" l="1"/>
  <c r="K43" i="1"/>
  <c r="J48" i="1"/>
  <c r="I48" i="1"/>
  <c r="H48" i="1"/>
  <c r="K48" i="1" s="1"/>
  <c r="J47" i="1"/>
  <c r="I47" i="1"/>
  <c r="H47" i="1"/>
  <c r="K47" i="1" s="1"/>
  <c r="J46" i="1"/>
  <c r="I46" i="1"/>
  <c r="J45" i="1"/>
  <c r="I45" i="1"/>
  <c r="H45" i="1"/>
  <c r="J44" i="1"/>
  <c r="I44" i="1"/>
  <c r="H44" i="1"/>
  <c r="J43" i="1"/>
  <c r="I43" i="1"/>
  <c r="H43" i="1"/>
  <c r="J42" i="1"/>
  <c r="I42" i="1"/>
  <c r="H42" i="1"/>
  <c r="K42" i="1" s="1"/>
  <c r="J41" i="1"/>
  <c r="I41" i="1"/>
  <c r="H41" i="1"/>
  <c r="J40" i="1"/>
  <c r="I40" i="1"/>
  <c r="H40" i="1"/>
  <c r="J39" i="1"/>
  <c r="I39" i="1"/>
  <c r="H39" i="1"/>
  <c r="J38" i="1"/>
  <c r="I38" i="1"/>
  <c r="H38" i="1"/>
  <c r="J37" i="1"/>
  <c r="H37" i="1"/>
  <c r="K37" i="1" s="1"/>
  <c r="K46" i="1" l="1"/>
  <c r="L46" i="1" s="1"/>
  <c r="K45" i="1"/>
  <c r="L45" i="1" s="1"/>
  <c r="K41" i="1"/>
  <c r="G15" i="1" l="1"/>
  <c r="F15" i="1"/>
  <c r="E15" i="1"/>
  <c r="D15" i="1"/>
  <c r="C15" i="1"/>
  <c r="B15" i="1"/>
  <c r="H14" i="1"/>
  <c r="H13" i="1"/>
  <c r="H12" i="1"/>
  <c r="H11" i="1"/>
  <c r="H10" i="1"/>
  <c r="H9" i="1"/>
  <c r="H8" i="1"/>
  <c r="H7" i="1"/>
  <c r="H6" i="1"/>
  <c r="H5" i="1"/>
  <c r="H4" i="1"/>
  <c r="H3" i="1"/>
  <c r="H31" i="1"/>
  <c r="H30" i="1"/>
  <c r="H29" i="1"/>
  <c r="H28" i="1"/>
  <c r="H27" i="1"/>
  <c r="H26" i="1"/>
  <c r="H25" i="1"/>
  <c r="H24" i="1"/>
  <c r="H23" i="1"/>
  <c r="H22" i="1"/>
  <c r="H21" i="1"/>
  <c r="H20" i="1"/>
  <c r="G32" i="1"/>
  <c r="F32" i="1"/>
  <c r="J49" i="1"/>
  <c r="I49" i="1"/>
  <c r="H49" i="1"/>
  <c r="E48" i="1"/>
  <c r="E47" i="1"/>
  <c r="E46" i="1"/>
  <c r="E45" i="1"/>
  <c r="E44" i="1"/>
  <c r="E43" i="1"/>
  <c r="L43" i="1" s="1"/>
  <c r="E42" i="1"/>
  <c r="L42" i="1" s="1"/>
  <c r="E41" i="1"/>
  <c r="L41" i="1" s="1"/>
  <c r="K40" i="1"/>
  <c r="E40" i="1"/>
  <c r="K39" i="1"/>
  <c r="E39" i="1"/>
  <c r="K38" i="1"/>
  <c r="L38" i="1" s="1"/>
  <c r="E38" i="1"/>
  <c r="E37" i="1"/>
  <c r="H32" i="1" l="1"/>
  <c r="L37" i="1"/>
  <c r="L40" i="1"/>
  <c r="L39" i="1"/>
  <c r="H15" i="1"/>
  <c r="K49" i="1"/>
  <c r="L49" i="1" s="1"/>
  <c r="D32" i="1" l="1"/>
  <c r="C32" i="1"/>
  <c r="B32" i="1"/>
  <c r="E32" i="1" l="1"/>
</calcChain>
</file>

<file path=xl/sharedStrings.xml><?xml version="1.0" encoding="utf-8"?>
<sst xmlns="http://schemas.openxmlformats.org/spreadsheetml/2006/main" count="94" uniqueCount="46">
  <si>
    <t>FY-2023</t>
  </si>
  <si>
    <t>BUS</t>
  </si>
  <si>
    <t>TROLLEY</t>
  </si>
  <si>
    <t>ACCESS</t>
  </si>
  <si>
    <t>TOTAL</t>
  </si>
  <si>
    <t>FY-2024</t>
  </si>
  <si>
    <t>VAR%</t>
  </si>
  <si>
    <t>2022-07</t>
  </si>
  <si>
    <t>2023-07</t>
  </si>
  <si>
    <t>2022-08</t>
  </si>
  <si>
    <t>2023-08</t>
  </si>
  <si>
    <t>2022-09</t>
  </si>
  <si>
    <t>2023-09</t>
  </si>
  <si>
    <t>2022-10</t>
  </si>
  <si>
    <t>2023-10</t>
  </si>
  <si>
    <t>2022-11</t>
  </si>
  <si>
    <t>2023-11</t>
  </si>
  <si>
    <t>2022-12</t>
  </si>
  <si>
    <t>2023-12</t>
  </si>
  <si>
    <t>2023-01</t>
  </si>
  <si>
    <t>2024-01</t>
  </si>
  <si>
    <t>2023-02</t>
  </si>
  <si>
    <t>2024-02</t>
  </si>
  <si>
    <t>2023-03</t>
  </si>
  <si>
    <t>2024-03</t>
  </si>
  <si>
    <t>2023-04</t>
  </si>
  <si>
    <t>2024-04</t>
  </si>
  <si>
    <t>2023-05</t>
  </si>
  <si>
    <t>2024-05</t>
  </si>
  <si>
    <t>2023-06</t>
  </si>
  <si>
    <t>2024-06</t>
  </si>
  <si>
    <t>Commuter Bus</t>
  </si>
  <si>
    <t>CB-PT</t>
  </si>
  <si>
    <t>Directly Operated</t>
  </si>
  <si>
    <t>MB-DO</t>
  </si>
  <si>
    <t>Contract Services</t>
  </si>
  <si>
    <t>MB-PT</t>
  </si>
  <si>
    <t>Light Rail</t>
  </si>
  <si>
    <t>LR-DO</t>
  </si>
  <si>
    <t>Demand Response</t>
  </si>
  <si>
    <t>Demand Response Taxi</t>
  </si>
  <si>
    <t>DR-PT</t>
  </si>
  <si>
    <t>DR-TX</t>
  </si>
  <si>
    <t>GRAND TOTAL</t>
  </si>
  <si>
    <t>NTD Mode-&gt;</t>
  </si>
  <si>
    <t>* Total thru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</si>
</sst>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NumberFormat="1" applyFont="1" applyBorder="1"/>
    <xf numFmtId="9" fontId="0" fillId="0" borderId="1" xfId="2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/>
    <xf numFmtId="164" fontId="4" fillId="0" borderId="1" xfId="1" applyNumberFormat="1" applyFont="1" applyBorder="1"/>
    <xf numFmtId="0" fontId="2" fillId="2" borderId="1" xfId="0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0" fontId="5" fillId="2" borderId="1" xfId="0" applyFont="1" applyFill="1" applyBorder="1" applyAlignment="1">
      <alignment horizontal="center" vertical="center"/>
    </xf>
    <xf numFmtId="164" fontId="3" fillId="0" borderId="0" xfId="0" applyNumberFormat="1" applyFont="1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6" fillId="0" borderId="0" xfId="0" applyFont="1"/>
    <xf numFmtId="9" fontId="3" fillId="3" borderId="1" xfId="2" applyFont="1" applyFill="1" applyBorder="1" applyAlignment="1">
      <alignment horizontal="center"/>
    </xf>
    <xf numFmtId="0" fontId="6" fillId="0" borderId="3" xfId="0" applyFont="1" applyBorder="1"/>
    <xf numFmtId="0" fontId="5" fillId="2" borderId="1" xfId="0" applyFont="1" applyFill="1" applyBorder="1" applyAlignment="1">
      <alignment horizontal="center" vertical="center" wrapText="1"/>
    </xf>
    <xf numFmtId="164" fontId="1" fillId="0" borderId="1" xfId="1" applyNumberFormat="1" applyFont="1" applyBorder="1"/>
    <xf numFmtId="164" fontId="1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9EF3C-8D5A-4E74-99C7-91658399B756}">
  <sheetPr published="0"/>
  <dimension ref="A1:L51"/>
  <sheetViews>
    <sheetView tabSelected="1" workbookViewId="0">
      <selection activeCell="J51" sqref="J51"/>
    </sheetView>
  </sheetViews>
  <sheetFormatPr baseColWidth="10" defaultColWidth="8.83203125" defaultRowHeight="15" x14ac:dyDescent="0.2"/>
  <cols>
    <col min="1" max="12" width="12.6640625" customWidth="1"/>
  </cols>
  <sheetData>
    <row r="1" spans="1:8" ht="32" x14ac:dyDescent="0.2">
      <c r="A1" s="11" t="s">
        <v>5</v>
      </c>
      <c r="B1" s="8" t="s">
        <v>31</v>
      </c>
      <c r="C1" s="8" t="s">
        <v>35</v>
      </c>
      <c r="D1" s="8" t="s">
        <v>33</v>
      </c>
      <c r="E1" s="8" t="s">
        <v>37</v>
      </c>
      <c r="F1" s="8" t="s">
        <v>39</v>
      </c>
      <c r="G1" s="8" t="s">
        <v>40</v>
      </c>
      <c r="H1" s="20" t="s">
        <v>43</v>
      </c>
    </row>
    <row r="2" spans="1:8" ht="15" customHeight="1" x14ac:dyDescent="0.2">
      <c r="A2" s="15" t="s">
        <v>44</v>
      </c>
      <c r="B2" s="1" t="s">
        <v>32</v>
      </c>
      <c r="C2" s="1" t="s">
        <v>36</v>
      </c>
      <c r="D2" s="1" t="s">
        <v>34</v>
      </c>
      <c r="E2" s="1" t="s">
        <v>38</v>
      </c>
      <c r="F2" s="1" t="s">
        <v>41</v>
      </c>
      <c r="G2" s="1" t="s">
        <v>42</v>
      </c>
      <c r="H2" s="20"/>
    </row>
    <row r="3" spans="1:8" x14ac:dyDescent="0.2">
      <c r="A3" s="2" t="s">
        <v>8</v>
      </c>
      <c r="B3" s="3">
        <v>7933</v>
      </c>
      <c r="C3" s="3">
        <v>1222300</v>
      </c>
      <c r="D3" s="3">
        <v>1216397</v>
      </c>
      <c r="E3" s="7">
        <v>3112740</v>
      </c>
      <c r="F3" s="3">
        <v>12250</v>
      </c>
      <c r="G3" s="9">
        <v>11267</v>
      </c>
      <c r="H3" s="10">
        <f t="shared" ref="H3:H14" si="0">SUM(B3:G3)</f>
        <v>5582887</v>
      </c>
    </row>
    <row r="4" spans="1:8" x14ac:dyDescent="0.2">
      <c r="A4" s="2" t="s">
        <v>10</v>
      </c>
      <c r="B4" s="3">
        <v>9645</v>
      </c>
      <c r="C4" s="3">
        <v>1495906</v>
      </c>
      <c r="D4" s="3">
        <v>1295498</v>
      </c>
      <c r="E4" s="7">
        <v>3277447.67</v>
      </c>
      <c r="F4" s="3">
        <v>15331</v>
      </c>
      <c r="G4" s="9">
        <v>10918</v>
      </c>
      <c r="H4" s="10">
        <f t="shared" si="0"/>
        <v>6104745.6699999999</v>
      </c>
    </row>
    <row r="5" spans="1:8" x14ac:dyDescent="0.2">
      <c r="A5" s="2" t="s">
        <v>12</v>
      </c>
      <c r="B5" s="3">
        <v>8309</v>
      </c>
      <c r="C5" s="3">
        <v>1486728</v>
      </c>
      <c r="D5" s="3">
        <v>1407240</v>
      </c>
      <c r="E5" s="7">
        <v>3174915.93</v>
      </c>
      <c r="F5" s="3">
        <v>14887</v>
      </c>
      <c r="G5" s="9">
        <v>10765</v>
      </c>
      <c r="H5" s="10">
        <f t="shared" si="0"/>
        <v>6102844.9299999997</v>
      </c>
    </row>
    <row r="6" spans="1:8" x14ac:dyDescent="0.2">
      <c r="A6" s="2" t="s">
        <v>14</v>
      </c>
      <c r="B6" s="3">
        <v>9375</v>
      </c>
      <c r="C6" s="3">
        <v>1600005</v>
      </c>
      <c r="D6" s="3">
        <v>1807575</v>
      </c>
      <c r="E6" s="7">
        <v>3484460.89</v>
      </c>
      <c r="F6" s="3">
        <v>15652</v>
      </c>
      <c r="G6" s="9">
        <v>12025</v>
      </c>
      <c r="H6" s="10">
        <f t="shared" si="0"/>
        <v>6929092.8900000006</v>
      </c>
    </row>
    <row r="7" spans="1:8" x14ac:dyDescent="0.2">
      <c r="A7" s="2" t="s">
        <v>16</v>
      </c>
      <c r="B7" s="3">
        <v>8358</v>
      </c>
      <c r="C7" s="3">
        <v>1476169</v>
      </c>
      <c r="D7" s="3">
        <v>1562874</v>
      </c>
      <c r="E7" s="7">
        <v>3627616.65</v>
      </c>
      <c r="F7" s="3">
        <v>14698</v>
      </c>
      <c r="G7" s="9">
        <v>10722</v>
      </c>
      <c r="H7" s="10">
        <f t="shared" si="0"/>
        <v>6700437.6500000004</v>
      </c>
    </row>
    <row r="8" spans="1:8" x14ac:dyDescent="0.2">
      <c r="A8" s="2" t="s">
        <v>18</v>
      </c>
      <c r="B8" s="3">
        <v>7252</v>
      </c>
      <c r="C8" s="3">
        <v>1371927</v>
      </c>
      <c r="D8" s="3">
        <v>1332436</v>
      </c>
      <c r="E8" s="7">
        <v>3500837</v>
      </c>
      <c r="F8" s="3">
        <v>14175</v>
      </c>
      <c r="G8" s="9">
        <v>9613</v>
      </c>
      <c r="H8" s="10">
        <f t="shared" si="0"/>
        <v>6236240</v>
      </c>
    </row>
    <row r="9" spans="1:8" x14ac:dyDescent="0.2">
      <c r="A9" s="2" t="s">
        <v>20</v>
      </c>
      <c r="B9" s="3">
        <v>9697</v>
      </c>
      <c r="C9" s="3">
        <v>1430119</v>
      </c>
      <c r="D9" s="3">
        <v>1501514</v>
      </c>
      <c r="E9" s="7">
        <v>3081294.93</v>
      </c>
      <c r="F9" s="7">
        <v>16237</v>
      </c>
      <c r="G9" s="16">
        <v>9341</v>
      </c>
      <c r="H9" s="10">
        <f t="shared" si="0"/>
        <v>6048202.9299999997</v>
      </c>
    </row>
    <row r="10" spans="1:8" x14ac:dyDescent="0.2">
      <c r="A10" s="2" t="s">
        <v>22</v>
      </c>
      <c r="B10" s="3">
        <v>9005</v>
      </c>
      <c r="C10" s="3">
        <v>1405183</v>
      </c>
      <c r="D10" s="3">
        <v>1476192</v>
      </c>
      <c r="E10" s="7">
        <v>3078516</v>
      </c>
      <c r="F10" s="7">
        <v>16967</v>
      </c>
      <c r="G10" s="16">
        <v>7153</v>
      </c>
      <c r="H10" s="10">
        <f t="shared" si="0"/>
        <v>5993016</v>
      </c>
    </row>
    <row r="11" spans="1:8" x14ac:dyDescent="0.2">
      <c r="A11" s="2" t="s">
        <v>24</v>
      </c>
      <c r="B11" s="3">
        <v>9190</v>
      </c>
      <c r="C11" s="3">
        <v>1528294</v>
      </c>
      <c r="D11" s="3">
        <v>1540771</v>
      </c>
      <c r="E11" s="7">
        <v>3273656.92</v>
      </c>
      <c r="F11" s="7">
        <v>18668</v>
      </c>
      <c r="G11" s="16">
        <v>8500</v>
      </c>
      <c r="H11" s="10">
        <f t="shared" si="0"/>
        <v>6379079.9199999999</v>
      </c>
    </row>
    <row r="12" spans="1:8" x14ac:dyDescent="0.2">
      <c r="A12" s="2" t="s">
        <v>26</v>
      </c>
      <c r="B12" s="3">
        <v>9454</v>
      </c>
      <c r="C12" s="3">
        <v>1628079</v>
      </c>
      <c r="D12" s="3">
        <v>1665309</v>
      </c>
      <c r="E12" s="21">
        <v>3360772</v>
      </c>
      <c r="F12" s="21">
        <v>20092</v>
      </c>
      <c r="G12" s="22">
        <v>8357</v>
      </c>
      <c r="H12" s="10">
        <f t="shared" si="0"/>
        <v>6692063</v>
      </c>
    </row>
    <row r="13" spans="1:8" x14ac:dyDescent="0.2">
      <c r="A13" s="2" t="s">
        <v>28</v>
      </c>
      <c r="B13" s="3"/>
      <c r="C13" s="3"/>
      <c r="D13" s="3"/>
      <c r="E13" s="3"/>
      <c r="F13" s="3"/>
      <c r="G13" s="9">
        <v>0</v>
      </c>
      <c r="H13" s="10">
        <f t="shared" si="0"/>
        <v>0</v>
      </c>
    </row>
    <row r="14" spans="1:8" x14ac:dyDescent="0.2">
      <c r="A14" s="2" t="s">
        <v>30</v>
      </c>
      <c r="B14" s="3"/>
      <c r="C14" s="3"/>
      <c r="D14" s="3"/>
      <c r="E14" s="3"/>
      <c r="F14" s="3"/>
      <c r="G14" s="9">
        <v>0</v>
      </c>
      <c r="H14" s="10">
        <f t="shared" si="0"/>
        <v>0</v>
      </c>
    </row>
    <row r="15" spans="1:8" x14ac:dyDescent="0.2">
      <c r="A15" s="5" t="s">
        <v>4</v>
      </c>
      <c r="B15" s="6">
        <f>SUM(B3:B14)</f>
        <v>88218</v>
      </c>
      <c r="C15" s="6">
        <f t="shared" ref="C15:H15" si="1">SUM(C3:C14)</f>
        <v>14644710</v>
      </c>
      <c r="D15" s="6">
        <f t="shared" si="1"/>
        <v>14805806</v>
      </c>
      <c r="E15" s="6">
        <f t="shared" si="1"/>
        <v>32972257.990000002</v>
      </c>
      <c r="F15" s="6">
        <f t="shared" si="1"/>
        <v>158957</v>
      </c>
      <c r="G15" s="6">
        <f t="shared" si="1"/>
        <v>98661</v>
      </c>
      <c r="H15" s="6">
        <f t="shared" si="1"/>
        <v>62768609.990000002</v>
      </c>
    </row>
    <row r="16" spans="1:8" x14ac:dyDescent="0.2">
      <c r="A16" s="14"/>
      <c r="B16" s="12"/>
      <c r="C16" s="12"/>
      <c r="D16" s="12"/>
      <c r="E16" s="17"/>
      <c r="H16" s="12"/>
    </row>
    <row r="17" spans="1:8" x14ac:dyDescent="0.2">
      <c r="A17" s="14"/>
      <c r="B17" s="12"/>
      <c r="C17" s="12"/>
      <c r="D17" s="12"/>
      <c r="F17" s="17"/>
      <c r="H17" s="12"/>
    </row>
    <row r="18" spans="1:8" ht="32" x14ac:dyDescent="0.2">
      <c r="A18" s="11" t="s">
        <v>0</v>
      </c>
      <c r="B18" s="13" t="s">
        <v>31</v>
      </c>
      <c r="C18" s="13" t="s">
        <v>35</v>
      </c>
      <c r="D18" s="13" t="s">
        <v>33</v>
      </c>
      <c r="E18" s="13" t="s">
        <v>37</v>
      </c>
      <c r="F18" s="13" t="s">
        <v>39</v>
      </c>
      <c r="G18" s="13" t="s">
        <v>40</v>
      </c>
      <c r="H18" s="20" t="s">
        <v>43</v>
      </c>
    </row>
    <row r="19" spans="1:8" ht="15" customHeight="1" x14ac:dyDescent="0.2">
      <c r="A19" s="15" t="s">
        <v>44</v>
      </c>
      <c r="B19" s="1" t="s">
        <v>32</v>
      </c>
      <c r="C19" s="1" t="s">
        <v>36</v>
      </c>
      <c r="D19" s="1" t="s">
        <v>34</v>
      </c>
      <c r="E19" s="1" t="s">
        <v>38</v>
      </c>
      <c r="F19" s="1" t="s">
        <v>41</v>
      </c>
      <c r="G19" s="1" t="s">
        <v>42</v>
      </c>
      <c r="H19" s="20"/>
    </row>
    <row r="20" spans="1:8" x14ac:dyDescent="0.2">
      <c r="A20" s="2" t="s">
        <v>7</v>
      </c>
      <c r="B20" s="3">
        <v>7589</v>
      </c>
      <c r="C20" s="3">
        <v>1315869</v>
      </c>
      <c r="D20" s="3">
        <v>1120855</v>
      </c>
      <c r="E20" s="3">
        <v>2842151</v>
      </c>
      <c r="F20" s="3">
        <v>15088</v>
      </c>
      <c r="G20" s="9">
        <v>3001</v>
      </c>
      <c r="H20" s="10">
        <f t="shared" ref="H20:H31" si="2">SUM(B20:G20)</f>
        <v>5304553</v>
      </c>
    </row>
    <row r="21" spans="1:8" x14ac:dyDescent="0.2">
      <c r="A21" s="2" t="s">
        <v>9</v>
      </c>
      <c r="B21" s="3">
        <v>9107</v>
      </c>
      <c r="C21" s="3">
        <v>1514761</v>
      </c>
      <c r="D21" s="3">
        <v>1188053</v>
      </c>
      <c r="E21" s="3">
        <v>2977100</v>
      </c>
      <c r="F21" s="3">
        <v>16853</v>
      </c>
      <c r="G21" s="9">
        <v>3517</v>
      </c>
      <c r="H21" s="10">
        <f t="shared" si="2"/>
        <v>5709391</v>
      </c>
    </row>
    <row r="22" spans="1:8" x14ac:dyDescent="0.2">
      <c r="A22" s="2" t="s">
        <v>11</v>
      </c>
      <c r="B22" s="3">
        <v>8569</v>
      </c>
      <c r="C22" s="3">
        <v>1459098</v>
      </c>
      <c r="D22" s="3">
        <v>1356240</v>
      </c>
      <c r="E22" s="3">
        <v>3031006</v>
      </c>
      <c r="F22" s="3">
        <v>15927</v>
      </c>
      <c r="G22" s="9">
        <v>4540</v>
      </c>
      <c r="H22" s="10">
        <f t="shared" si="2"/>
        <v>5875380</v>
      </c>
    </row>
    <row r="23" spans="1:8" x14ac:dyDescent="0.2">
      <c r="A23" s="2" t="s">
        <v>13</v>
      </c>
      <c r="B23" s="3">
        <v>9079</v>
      </c>
      <c r="C23" s="3">
        <v>1566680</v>
      </c>
      <c r="D23" s="3">
        <v>1625390</v>
      </c>
      <c r="E23" s="3">
        <v>3252478</v>
      </c>
      <c r="F23" s="3">
        <v>17975</v>
      </c>
      <c r="G23" s="9">
        <v>4769</v>
      </c>
      <c r="H23" s="10">
        <f t="shared" si="2"/>
        <v>6476371</v>
      </c>
    </row>
    <row r="24" spans="1:8" x14ac:dyDescent="0.2">
      <c r="A24" s="2" t="s">
        <v>15</v>
      </c>
      <c r="B24" s="3">
        <v>8465</v>
      </c>
      <c r="C24" s="3">
        <v>1399801</v>
      </c>
      <c r="D24" s="3">
        <v>1402509</v>
      </c>
      <c r="E24" s="3">
        <v>2923976</v>
      </c>
      <c r="F24" s="3">
        <v>16400</v>
      </c>
      <c r="G24" s="9">
        <v>4808</v>
      </c>
      <c r="H24" s="10">
        <f t="shared" si="2"/>
        <v>5755959</v>
      </c>
    </row>
    <row r="25" spans="1:8" x14ac:dyDescent="0.2">
      <c r="A25" s="2" t="s">
        <v>17</v>
      </c>
      <c r="B25" s="3">
        <v>6846</v>
      </c>
      <c r="C25" s="3">
        <v>1314555</v>
      </c>
      <c r="D25" s="3">
        <v>1158420</v>
      </c>
      <c r="E25" s="3">
        <v>2760552</v>
      </c>
      <c r="F25" s="3">
        <v>15122</v>
      </c>
      <c r="G25" s="9">
        <v>5416</v>
      </c>
      <c r="H25" s="10">
        <f t="shared" si="2"/>
        <v>5260911</v>
      </c>
    </row>
    <row r="26" spans="1:8" x14ac:dyDescent="0.2">
      <c r="A26" s="2" t="s">
        <v>19</v>
      </c>
      <c r="B26" s="3">
        <v>8720</v>
      </c>
      <c r="C26" s="3">
        <v>1317530</v>
      </c>
      <c r="D26" s="3">
        <v>1374760</v>
      </c>
      <c r="E26" s="3">
        <v>2880089</v>
      </c>
      <c r="F26" s="3">
        <v>16156</v>
      </c>
      <c r="G26" s="9">
        <v>5825</v>
      </c>
      <c r="H26" s="10">
        <f t="shared" si="2"/>
        <v>5603080</v>
      </c>
    </row>
    <row r="27" spans="1:8" x14ac:dyDescent="0.2">
      <c r="A27" s="2" t="s">
        <v>21</v>
      </c>
      <c r="B27" s="3">
        <v>8217</v>
      </c>
      <c r="C27" s="3">
        <v>1354429</v>
      </c>
      <c r="D27" s="3">
        <v>1374451</v>
      </c>
      <c r="E27" s="3">
        <v>2813615.36</v>
      </c>
      <c r="F27" s="3">
        <v>16512</v>
      </c>
      <c r="G27" s="9">
        <v>5321</v>
      </c>
      <c r="H27" s="10">
        <f t="shared" si="2"/>
        <v>5572545.3599999994</v>
      </c>
    </row>
    <row r="28" spans="1:8" x14ac:dyDescent="0.2">
      <c r="A28" s="2" t="s">
        <v>23</v>
      </c>
      <c r="B28" s="3">
        <v>9805</v>
      </c>
      <c r="C28" s="3">
        <v>1440762</v>
      </c>
      <c r="D28" s="3">
        <v>1405627</v>
      </c>
      <c r="E28" s="3">
        <v>3114516</v>
      </c>
      <c r="F28" s="3">
        <v>18990</v>
      </c>
      <c r="G28" s="9">
        <v>6447</v>
      </c>
      <c r="H28" s="10">
        <f t="shared" si="2"/>
        <v>5996147</v>
      </c>
    </row>
    <row r="29" spans="1:8" x14ac:dyDescent="0.2">
      <c r="A29" s="2" t="s">
        <v>25</v>
      </c>
      <c r="B29" s="3">
        <v>8550</v>
      </c>
      <c r="C29" s="3">
        <v>1437960</v>
      </c>
      <c r="D29" s="3">
        <v>1508715</v>
      </c>
      <c r="E29" s="3">
        <v>3146998</v>
      </c>
      <c r="F29" s="3">
        <v>16040</v>
      </c>
      <c r="G29" s="9">
        <v>6514</v>
      </c>
      <c r="H29" s="10">
        <f t="shared" si="2"/>
        <v>6124777</v>
      </c>
    </row>
    <row r="30" spans="1:8" x14ac:dyDescent="0.2">
      <c r="A30" s="2" t="s">
        <v>27</v>
      </c>
      <c r="B30" s="3">
        <v>8655</v>
      </c>
      <c r="C30" s="3">
        <v>999050</v>
      </c>
      <c r="D30" s="3">
        <v>1608527</v>
      </c>
      <c r="E30" s="3">
        <v>3226093</v>
      </c>
      <c r="F30" s="3">
        <v>11373</v>
      </c>
      <c r="G30" s="9">
        <v>9358</v>
      </c>
      <c r="H30" s="10">
        <f t="shared" si="2"/>
        <v>5863056</v>
      </c>
    </row>
    <row r="31" spans="1:8" x14ac:dyDescent="0.2">
      <c r="A31" s="2" t="s">
        <v>29</v>
      </c>
      <c r="B31" s="3">
        <v>8462</v>
      </c>
      <c r="C31" s="3">
        <v>472750</v>
      </c>
      <c r="D31" s="3">
        <v>1395485</v>
      </c>
      <c r="E31" s="3">
        <v>3078786</v>
      </c>
      <c r="F31" s="3">
        <v>2392</v>
      </c>
      <c r="G31" s="9">
        <v>11318</v>
      </c>
      <c r="H31" s="10">
        <f t="shared" si="2"/>
        <v>4969193</v>
      </c>
    </row>
    <row r="32" spans="1:8" x14ac:dyDescent="0.2">
      <c r="A32" s="5" t="s">
        <v>4</v>
      </c>
      <c r="B32" s="6">
        <f>SUM(B20:B31)</f>
        <v>102064</v>
      </c>
      <c r="C32" s="6">
        <f t="shared" ref="C32:H32" si="3">SUM(C20:C31)</f>
        <v>15593245</v>
      </c>
      <c r="D32" s="6">
        <f t="shared" si="3"/>
        <v>16519032</v>
      </c>
      <c r="E32" s="6">
        <f t="shared" si="3"/>
        <v>36047360.359999999</v>
      </c>
      <c r="F32" s="6">
        <f t="shared" si="3"/>
        <v>178828</v>
      </c>
      <c r="G32" s="6">
        <f t="shared" si="3"/>
        <v>70834</v>
      </c>
      <c r="H32" s="6">
        <f t="shared" si="3"/>
        <v>68511363.359999999</v>
      </c>
    </row>
    <row r="36" spans="1:12" x14ac:dyDescent="0.2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G36" s="1" t="s">
        <v>5</v>
      </c>
      <c r="H36" s="1" t="s">
        <v>1</v>
      </c>
      <c r="I36" s="1" t="s">
        <v>2</v>
      </c>
      <c r="J36" s="1" t="s">
        <v>3</v>
      </c>
      <c r="K36" s="1" t="s">
        <v>4</v>
      </c>
      <c r="L36" s="1" t="s">
        <v>6</v>
      </c>
    </row>
    <row r="37" spans="1:12" x14ac:dyDescent="0.2">
      <c r="A37" s="2" t="s">
        <v>7</v>
      </c>
      <c r="B37" s="3">
        <v>2444313</v>
      </c>
      <c r="C37" s="3">
        <v>2842151</v>
      </c>
      <c r="D37" s="3">
        <v>18089</v>
      </c>
      <c r="E37" s="3">
        <f>SUM(B37:D37)</f>
        <v>5304553</v>
      </c>
      <c r="G37" s="2" t="s">
        <v>8</v>
      </c>
      <c r="H37" s="3">
        <f t="shared" ref="H37:H48" si="4">SUM(B3:D3)</f>
        <v>2446630</v>
      </c>
      <c r="I37" s="3">
        <f>E3</f>
        <v>3112740</v>
      </c>
      <c r="J37" s="3">
        <f>F3+G3</f>
        <v>23517</v>
      </c>
      <c r="K37" s="3">
        <f>SUM(H37:J37)</f>
        <v>5582887</v>
      </c>
      <c r="L37" s="4">
        <f t="shared" ref="L37:L43" si="5">(K37-E37)/E37</f>
        <v>5.2470773691958586E-2</v>
      </c>
    </row>
    <row r="38" spans="1:12" x14ac:dyDescent="0.2">
      <c r="A38" s="2" t="s">
        <v>9</v>
      </c>
      <c r="B38" s="3">
        <v>2711921</v>
      </c>
      <c r="C38" s="3">
        <v>2977100</v>
      </c>
      <c r="D38" s="3">
        <v>20370</v>
      </c>
      <c r="E38" s="3">
        <f t="shared" ref="E38:E48" si="6">SUM(B38:D38)</f>
        <v>5709391</v>
      </c>
      <c r="G38" s="2" t="s">
        <v>10</v>
      </c>
      <c r="H38" s="3">
        <f t="shared" si="4"/>
        <v>2801049</v>
      </c>
      <c r="I38" s="3">
        <f t="shared" ref="I38:I48" si="7">E4</f>
        <v>3277447.67</v>
      </c>
      <c r="J38" s="3">
        <f t="shared" ref="J38:J48" si="8">F4+G4</f>
        <v>26249</v>
      </c>
      <c r="K38" s="3">
        <f t="shared" ref="K38:K48" si="9">SUM(H38:J38)</f>
        <v>6104745.6699999999</v>
      </c>
      <c r="L38" s="4">
        <f t="shared" si="5"/>
        <v>6.9246381969635631E-2</v>
      </c>
    </row>
    <row r="39" spans="1:12" x14ac:dyDescent="0.2">
      <c r="A39" s="2" t="s">
        <v>11</v>
      </c>
      <c r="B39" s="3">
        <v>2823907</v>
      </c>
      <c r="C39" s="3">
        <v>3031006</v>
      </c>
      <c r="D39" s="3">
        <v>20467</v>
      </c>
      <c r="E39" s="3">
        <f t="shared" si="6"/>
        <v>5875380</v>
      </c>
      <c r="G39" s="2" t="s">
        <v>12</v>
      </c>
      <c r="H39" s="3">
        <f t="shared" si="4"/>
        <v>2902277</v>
      </c>
      <c r="I39" s="3">
        <f t="shared" si="7"/>
        <v>3174915.93</v>
      </c>
      <c r="J39" s="3">
        <f t="shared" si="8"/>
        <v>25652</v>
      </c>
      <c r="K39" s="3">
        <f t="shared" si="9"/>
        <v>6102844.9299999997</v>
      </c>
      <c r="L39" s="4">
        <f t="shared" si="5"/>
        <v>3.8714930778945313E-2</v>
      </c>
    </row>
    <row r="40" spans="1:12" x14ac:dyDescent="0.2">
      <c r="A40" s="2" t="s">
        <v>13</v>
      </c>
      <c r="B40" s="3">
        <v>3201149</v>
      </c>
      <c r="C40" s="3">
        <v>3252478</v>
      </c>
      <c r="D40" s="3">
        <v>22744</v>
      </c>
      <c r="E40" s="3">
        <f t="shared" si="6"/>
        <v>6476371</v>
      </c>
      <c r="G40" s="2" t="s">
        <v>14</v>
      </c>
      <c r="H40" s="3">
        <f t="shared" si="4"/>
        <v>3416955</v>
      </c>
      <c r="I40" s="3">
        <f t="shared" si="7"/>
        <v>3484460.89</v>
      </c>
      <c r="J40" s="3">
        <f t="shared" si="8"/>
        <v>27677</v>
      </c>
      <c r="K40" s="3">
        <f t="shared" si="9"/>
        <v>6929092.8900000006</v>
      </c>
      <c r="L40" s="4">
        <f t="shared" si="5"/>
        <v>6.9903637391990139E-2</v>
      </c>
    </row>
    <row r="41" spans="1:12" x14ac:dyDescent="0.2">
      <c r="A41" s="2" t="s">
        <v>15</v>
      </c>
      <c r="B41" s="3">
        <v>2810775</v>
      </c>
      <c r="C41" s="3">
        <v>2923976</v>
      </c>
      <c r="D41" s="3">
        <v>21208</v>
      </c>
      <c r="E41" s="3">
        <f t="shared" si="6"/>
        <v>5755959</v>
      </c>
      <c r="G41" s="2" t="s">
        <v>16</v>
      </c>
      <c r="H41" s="3">
        <f t="shared" si="4"/>
        <v>3047401</v>
      </c>
      <c r="I41" s="3">
        <f t="shared" si="7"/>
        <v>3627616.65</v>
      </c>
      <c r="J41" s="3">
        <f t="shared" si="8"/>
        <v>25420</v>
      </c>
      <c r="K41" s="3">
        <f t="shared" si="9"/>
        <v>6700437.6500000004</v>
      </c>
      <c r="L41" s="4">
        <f t="shared" si="5"/>
        <v>0.16408710520696906</v>
      </c>
    </row>
    <row r="42" spans="1:12" x14ac:dyDescent="0.2">
      <c r="A42" s="2" t="s">
        <v>17</v>
      </c>
      <c r="B42" s="3">
        <v>2479821</v>
      </c>
      <c r="C42" s="3">
        <v>2760552</v>
      </c>
      <c r="D42" s="3">
        <v>20538</v>
      </c>
      <c r="E42" s="3">
        <f t="shared" si="6"/>
        <v>5260911</v>
      </c>
      <c r="G42" s="2" t="s">
        <v>18</v>
      </c>
      <c r="H42" s="3">
        <f t="shared" si="4"/>
        <v>2711615</v>
      </c>
      <c r="I42" s="3">
        <f t="shared" si="7"/>
        <v>3500837</v>
      </c>
      <c r="J42" s="3">
        <f t="shared" si="8"/>
        <v>23788</v>
      </c>
      <c r="K42" s="3">
        <f t="shared" si="9"/>
        <v>6236240</v>
      </c>
      <c r="L42" s="4">
        <f t="shared" si="5"/>
        <v>0.18539165555167156</v>
      </c>
    </row>
    <row r="43" spans="1:12" x14ac:dyDescent="0.2">
      <c r="A43" s="2" t="s">
        <v>19</v>
      </c>
      <c r="B43" s="3">
        <v>2701010</v>
      </c>
      <c r="C43" s="3">
        <v>2880089</v>
      </c>
      <c r="D43" s="3">
        <v>21981</v>
      </c>
      <c r="E43" s="3">
        <f t="shared" si="6"/>
        <v>5603080</v>
      </c>
      <c r="G43" s="2" t="s">
        <v>20</v>
      </c>
      <c r="H43" s="3">
        <f t="shared" si="4"/>
        <v>2941330</v>
      </c>
      <c r="I43" s="3">
        <f t="shared" si="7"/>
        <v>3081294.93</v>
      </c>
      <c r="J43" s="3">
        <f t="shared" si="8"/>
        <v>25578</v>
      </c>
      <c r="K43" s="3">
        <f t="shared" si="9"/>
        <v>6048202.9299999997</v>
      </c>
      <c r="L43" s="4">
        <f t="shared" si="5"/>
        <v>7.9442544100744542E-2</v>
      </c>
    </row>
    <row r="44" spans="1:12" x14ac:dyDescent="0.2">
      <c r="A44" s="2" t="s">
        <v>21</v>
      </c>
      <c r="B44" s="3">
        <v>2737097</v>
      </c>
      <c r="C44" s="3">
        <v>2813615.3599999994</v>
      </c>
      <c r="D44" s="3">
        <v>21833</v>
      </c>
      <c r="E44" s="3">
        <f t="shared" si="6"/>
        <v>5572545.3599999994</v>
      </c>
      <c r="G44" s="2" t="s">
        <v>22</v>
      </c>
      <c r="H44" s="3">
        <f t="shared" si="4"/>
        <v>2890380</v>
      </c>
      <c r="I44" s="7">
        <f t="shared" si="7"/>
        <v>3078516</v>
      </c>
      <c r="J44" s="7">
        <f t="shared" si="8"/>
        <v>24120</v>
      </c>
      <c r="K44" s="3">
        <f t="shared" si="9"/>
        <v>5993016</v>
      </c>
      <c r="L44" s="4">
        <f>(K44-E44)/E44</f>
        <v>7.5453964541618485E-2</v>
      </c>
    </row>
    <row r="45" spans="1:12" x14ac:dyDescent="0.2">
      <c r="A45" s="2" t="s">
        <v>23</v>
      </c>
      <c r="B45" s="3">
        <v>2856194</v>
      </c>
      <c r="C45" s="3">
        <v>3114516</v>
      </c>
      <c r="D45" s="3">
        <v>25437</v>
      </c>
      <c r="E45" s="3">
        <f t="shared" si="6"/>
        <v>5996147</v>
      </c>
      <c r="G45" s="2" t="s">
        <v>24</v>
      </c>
      <c r="H45" s="3">
        <f t="shared" si="4"/>
        <v>3078255</v>
      </c>
      <c r="I45" s="3">
        <f t="shared" si="7"/>
        <v>3273656.92</v>
      </c>
      <c r="J45" s="3">
        <f t="shared" si="8"/>
        <v>27168</v>
      </c>
      <c r="K45" s="3">
        <f t="shared" si="9"/>
        <v>6379079.9199999999</v>
      </c>
      <c r="L45" s="4">
        <f>(K45-E45)/E45</f>
        <v>6.3863164128564548E-2</v>
      </c>
    </row>
    <row r="46" spans="1:12" x14ac:dyDescent="0.2">
      <c r="A46" s="2" t="s">
        <v>25</v>
      </c>
      <c r="B46" s="3">
        <v>2955225</v>
      </c>
      <c r="C46" s="3">
        <v>3146998</v>
      </c>
      <c r="D46" s="3">
        <v>22554</v>
      </c>
      <c r="E46" s="3">
        <f t="shared" si="6"/>
        <v>6124777</v>
      </c>
      <c r="G46" s="2" t="s">
        <v>26</v>
      </c>
      <c r="H46" s="3">
        <f>SUM(B12:D12)</f>
        <v>3302842</v>
      </c>
      <c r="I46" s="3">
        <f t="shared" si="7"/>
        <v>3360772</v>
      </c>
      <c r="J46" s="3">
        <f t="shared" si="8"/>
        <v>28449</v>
      </c>
      <c r="K46" s="3">
        <f t="shared" si="9"/>
        <v>6692063</v>
      </c>
      <c r="L46" s="4">
        <f>(K46-E46)/E46</f>
        <v>9.262149462747786E-2</v>
      </c>
    </row>
    <row r="47" spans="1:12" x14ac:dyDescent="0.2">
      <c r="A47" s="2" t="s">
        <v>27</v>
      </c>
      <c r="B47" s="3">
        <v>2616232</v>
      </c>
      <c r="C47" s="3">
        <v>3226093</v>
      </c>
      <c r="D47" s="3">
        <v>20731</v>
      </c>
      <c r="E47" s="3">
        <f t="shared" si="6"/>
        <v>5863056</v>
      </c>
      <c r="G47" s="2" t="s">
        <v>28</v>
      </c>
      <c r="H47" s="3">
        <f t="shared" si="4"/>
        <v>0</v>
      </c>
      <c r="I47" s="3">
        <f t="shared" si="7"/>
        <v>0</v>
      </c>
      <c r="J47" s="3">
        <f t="shared" si="8"/>
        <v>0</v>
      </c>
      <c r="K47" s="3">
        <f t="shared" si="9"/>
        <v>0</v>
      </c>
      <c r="L47" s="4"/>
    </row>
    <row r="48" spans="1:12" x14ac:dyDescent="0.2">
      <c r="A48" s="2" t="s">
        <v>29</v>
      </c>
      <c r="B48" s="3">
        <v>1876697</v>
      </c>
      <c r="C48" s="3">
        <v>3078785</v>
      </c>
      <c r="D48" s="3">
        <v>13710</v>
      </c>
      <c r="E48" s="3">
        <f t="shared" si="6"/>
        <v>4969192</v>
      </c>
      <c r="G48" s="2" t="s">
        <v>30</v>
      </c>
      <c r="H48" s="3">
        <f t="shared" si="4"/>
        <v>0</v>
      </c>
      <c r="I48" s="3">
        <f t="shared" si="7"/>
        <v>0</v>
      </c>
      <c r="J48" s="3">
        <f t="shared" si="8"/>
        <v>0</v>
      </c>
      <c r="K48" s="3">
        <f t="shared" si="9"/>
        <v>0</v>
      </c>
      <c r="L48" s="4"/>
    </row>
    <row r="49" spans="1:12" x14ac:dyDescent="0.2">
      <c r="A49" s="5" t="s">
        <v>4</v>
      </c>
      <c r="B49" s="6">
        <f>SUM(B37:B46)</f>
        <v>27721412</v>
      </c>
      <c r="C49" s="6">
        <f t="shared" ref="C49:E49" si="10">SUM(C37:C46)</f>
        <v>29742481.359999999</v>
      </c>
      <c r="D49" s="6">
        <f t="shared" si="10"/>
        <v>215221</v>
      </c>
      <c r="E49" s="6">
        <f t="shared" si="10"/>
        <v>57679114.359999999</v>
      </c>
      <c r="G49" s="5" t="s">
        <v>4</v>
      </c>
      <c r="H49" s="6">
        <f t="shared" ref="H49:K49" si="11">SUM(H37:H48)</f>
        <v>29538734</v>
      </c>
      <c r="I49" s="6">
        <f t="shared" si="11"/>
        <v>32972257.990000002</v>
      </c>
      <c r="J49" s="6">
        <f t="shared" si="11"/>
        <v>257618</v>
      </c>
      <c r="K49" s="6">
        <f t="shared" si="11"/>
        <v>62768609.990000002</v>
      </c>
      <c r="L49" s="18">
        <f>(K49-E49)/E49</f>
        <v>8.8238102933312842E-2</v>
      </c>
    </row>
    <row r="50" spans="1:12" x14ac:dyDescent="0.2">
      <c r="B50" s="19" t="s">
        <v>45</v>
      </c>
      <c r="C50" s="19"/>
      <c r="D50" s="19"/>
      <c r="E50" s="19"/>
      <c r="I50" s="17"/>
      <c r="L50" s="12"/>
    </row>
    <row r="51" spans="1:12" x14ac:dyDescent="0.2">
      <c r="J51" s="17"/>
      <c r="L51" s="12"/>
    </row>
  </sheetData>
  <mergeCells count="2">
    <mergeCell ref="H18:H19"/>
    <mergeCell ref="H1:H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FY23-FY24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Neomi Woods</dc:creator>
  <cp:lastModifiedBy>Mary Desjean</cp:lastModifiedBy>
  <dcterms:created xsi:type="dcterms:W3CDTF">2023-11-06T17:04:06Z</dcterms:created>
  <dcterms:modified xsi:type="dcterms:W3CDTF">2024-06-04T19:56:26Z</dcterms:modified>
</cp:coreProperties>
</file>